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0" windowWidth="11355" windowHeight="8640" firstSheet="1" activeTab="1"/>
  </bookViews>
  <sheets>
    <sheet name="2012 (верный)" sheetId="6" state="hidden" r:id="rId1"/>
    <sheet name="коммун.услуги (2)" sheetId="13" r:id="rId2"/>
  </sheets>
  <definedNames>
    <definedName name="_xlnm.Print_Area" localSheetId="1">'коммун.услуги (2)'!$B$3:$S$33</definedName>
  </definedNames>
  <calcPr calcId="145621" refMode="R1C1"/>
</workbook>
</file>

<file path=xl/calcChain.xml><?xml version="1.0" encoding="utf-8"?>
<calcChain xmlns="http://schemas.openxmlformats.org/spreadsheetml/2006/main">
  <c r="R31" i="13" l="1"/>
  <c r="Q31" i="13"/>
  <c r="R30" i="13"/>
  <c r="Q30" i="13"/>
  <c r="R29" i="13"/>
  <c r="Q29" i="13"/>
  <c r="R28" i="13"/>
  <c r="Q28" i="13"/>
  <c r="R27" i="13"/>
  <c r="Q27" i="13"/>
  <c r="R26" i="13"/>
  <c r="Q26" i="13"/>
  <c r="R25" i="13"/>
  <c r="Q25" i="13"/>
  <c r="R24" i="13"/>
  <c r="Q24" i="13"/>
  <c r="R23" i="13"/>
  <c r="Q23" i="13"/>
  <c r="R20" i="13"/>
  <c r="Q20" i="13"/>
  <c r="R17" i="13"/>
  <c r="Q17" i="13"/>
  <c r="R14" i="13"/>
  <c r="Q14" i="13"/>
  <c r="R13" i="13"/>
  <c r="Q13" i="13"/>
  <c r="R11" i="13"/>
  <c r="Q11" i="13"/>
  <c r="O11" i="13"/>
  <c r="N11" i="13"/>
  <c r="L11" i="13"/>
  <c r="K11" i="13"/>
  <c r="I11" i="13"/>
  <c r="H11" i="13"/>
  <c r="F11" i="13"/>
  <c r="R10" i="13"/>
  <c r="Q10" i="13"/>
  <c r="O10" i="13"/>
  <c r="N10" i="13"/>
  <c r="L10" i="13"/>
  <c r="K10" i="13"/>
  <c r="I10" i="13"/>
  <c r="H10" i="13"/>
  <c r="F10" i="13"/>
  <c r="Q37" i="6" l="1"/>
  <c r="P37" i="6"/>
  <c r="Q36" i="6"/>
  <c r="P36" i="6"/>
  <c r="Q35" i="6"/>
  <c r="P35" i="6"/>
  <c r="Q34" i="6"/>
  <c r="P34" i="6"/>
  <c r="Q33" i="6"/>
  <c r="P33" i="6"/>
  <c r="Q32" i="6"/>
  <c r="P32" i="6"/>
  <c r="Q31" i="6"/>
  <c r="P31" i="6"/>
  <c r="Q30" i="6"/>
  <c r="P30" i="6"/>
  <c r="Q27" i="6"/>
  <c r="P27" i="6"/>
  <c r="Q26" i="6"/>
  <c r="P26" i="6"/>
  <c r="Q24" i="6"/>
  <c r="P24" i="6"/>
  <c r="Q22" i="6"/>
  <c r="P22" i="6"/>
  <c r="Q21" i="6"/>
  <c r="P21" i="6"/>
  <c r="Q19" i="6"/>
  <c r="P19" i="6"/>
  <c r="Q18" i="6"/>
  <c r="P18" i="6"/>
  <c r="Q17" i="6"/>
  <c r="P17" i="6"/>
  <c r="Q16" i="6"/>
  <c r="P16" i="6"/>
  <c r="Q15" i="6"/>
  <c r="P15" i="6"/>
  <c r="Q12" i="6"/>
  <c r="P12" i="6"/>
  <c r="Q11" i="6"/>
  <c r="P11" i="6"/>
  <c r="Q10" i="6"/>
  <c r="P10" i="6"/>
  <c r="Q9" i="6"/>
  <c r="P9" i="6"/>
  <c r="Q8" i="6"/>
  <c r="P8" i="6"/>
  <c r="L22" i="6"/>
  <c r="K22" i="6"/>
  <c r="I22" i="6"/>
  <c r="H22" i="6"/>
  <c r="L37" i="6"/>
  <c r="L36" i="6"/>
  <c r="L35" i="6"/>
  <c r="L34" i="6"/>
  <c r="L33" i="6"/>
  <c r="L32" i="6"/>
  <c r="L31" i="6"/>
  <c r="L30" i="6"/>
  <c r="L27" i="6"/>
  <c r="L26" i="6"/>
  <c r="L24" i="6"/>
  <c r="L21" i="6"/>
  <c r="L19" i="6"/>
  <c r="L18" i="6"/>
  <c r="L17" i="6"/>
  <c r="L16" i="6"/>
  <c r="L15" i="6"/>
  <c r="L9" i="6"/>
  <c r="L10" i="6"/>
  <c r="L11" i="6"/>
  <c r="L12" i="6"/>
  <c r="L13" i="6"/>
  <c r="P13" i="6" s="1"/>
  <c r="L8" i="6"/>
  <c r="I9" i="6"/>
  <c r="I10" i="6"/>
  <c r="I11" i="6"/>
  <c r="I12" i="6"/>
  <c r="I13" i="6"/>
  <c r="I15" i="6"/>
  <c r="I16" i="6"/>
  <c r="I17" i="6"/>
  <c r="I18" i="6"/>
  <c r="I19" i="6"/>
  <c r="I21" i="6"/>
  <c r="I24" i="6"/>
  <c r="I26" i="6"/>
  <c r="I27" i="6"/>
  <c r="I30" i="6"/>
  <c r="I31" i="6"/>
  <c r="I32" i="6"/>
  <c r="I33" i="6"/>
  <c r="I34" i="6"/>
  <c r="I35" i="6"/>
  <c r="I36" i="6"/>
  <c r="I37" i="6"/>
  <c r="I8" i="6"/>
  <c r="H9" i="6"/>
  <c r="H10" i="6"/>
  <c r="H11" i="6"/>
  <c r="H12" i="6"/>
  <c r="H13" i="6"/>
  <c r="H15" i="6"/>
  <c r="H16" i="6"/>
  <c r="H17" i="6"/>
  <c r="H18" i="6"/>
  <c r="H19" i="6"/>
  <c r="H21" i="6"/>
  <c r="H24" i="6"/>
  <c r="H26" i="6"/>
  <c r="H27" i="6"/>
  <c r="H30" i="6"/>
  <c r="H31" i="6"/>
  <c r="H32" i="6"/>
  <c r="H33" i="6"/>
  <c r="H34" i="6"/>
  <c r="H35" i="6"/>
  <c r="H36" i="6"/>
  <c r="H37" i="6"/>
  <c r="H8" i="6"/>
  <c r="K9" i="6"/>
  <c r="K10" i="6"/>
  <c r="K8" i="6"/>
  <c r="K37" i="6"/>
  <c r="K18" i="6"/>
  <c r="K15" i="6"/>
  <c r="K16" i="6"/>
  <c r="K17" i="6"/>
  <c r="K36" i="6"/>
  <c r="K13" i="6"/>
  <c r="K12" i="6"/>
  <c r="K11" i="6"/>
  <c r="K31" i="6"/>
  <c r="K32" i="6"/>
  <c r="K30" i="6"/>
  <c r="K19" i="6"/>
  <c r="K26" i="6"/>
  <c r="K27" i="6"/>
  <c r="K21" i="6"/>
  <c r="K33" i="6"/>
  <c r="K34" i="6"/>
  <c r="K35" i="6"/>
  <c r="K24" i="6"/>
  <c r="F16" i="6"/>
  <c r="F21" i="6"/>
  <c r="F30" i="6"/>
  <c r="F36" i="6"/>
  <c r="F17" i="6"/>
  <c r="F15" i="6"/>
  <c r="F18" i="6"/>
  <c r="M37" i="6"/>
  <c r="N37" i="6" s="1"/>
  <c r="F37" i="6"/>
  <c r="F8" i="6"/>
  <c r="F10" i="6"/>
  <c r="F9" i="6"/>
  <c r="F24" i="6"/>
  <c r="M26" i="6"/>
  <c r="N26" i="6" s="1"/>
  <c r="M25" i="6"/>
  <c r="N25" i="6" s="1"/>
  <c r="M27" i="6"/>
  <c r="N27" i="6" s="1"/>
  <c r="M24" i="6"/>
  <c r="N24" i="6"/>
  <c r="Q13" i="6" l="1"/>
</calcChain>
</file>

<file path=xl/sharedStrings.xml><?xml version="1.0" encoding="utf-8"?>
<sst xmlns="http://schemas.openxmlformats.org/spreadsheetml/2006/main" count="137" uniqueCount="87">
  <si>
    <t>№ п/п</t>
  </si>
  <si>
    <t>Наименование платежа</t>
  </si>
  <si>
    <t>Единица измерения услуги</t>
  </si>
  <si>
    <t>Управление жилищным фондом</t>
  </si>
  <si>
    <t>кв. м общ. площади жил. помещения в месяц</t>
  </si>
  <si>
    <t>Уборка внутридомовых мест общего пользования</t>
  </si>
  <si>
    <t>Уборка придомовой территории</t>
  </si>
  <si>
    <t>Обслуживание мусоропроводов</t>
  </si>
  <si>
    <t>Дератизация (дезинсекция)</t>
  </si>
  <si>
    <t>Текущий ремонт жилых зданий и благоустройство придомовой территории</t>
  </si>
  <si>
    <t>Техническое обслуживание и ремонт внутридомовых сетей отопления</t>
  </si>
  <si>
    <t>Техническое обслуживание и ремонт внутридомовых электрических сетей</t>
  </si>
  <si>
    <t>Утилизация ТБО</t>
  </si>
  <si>
    <t>Обслуживание системы противопожарной автоматики (при наличии услуги)</t>
  </si>
  <si>
    <t>Работы по поверке и ремонту обще домовых приборов учета холодного водоснабжения (при наличии услуги)</t>
  </si>
  <si>
    <t>Плата за наем</t>
  </si>
  <si>
    <t>По домно, дифференцировано</t>
  </si>
  <si>
    <t>Обслуживание домофонов</t>
  </si>
  <si>
    <t>Тариф  за единицу измерения ,руб.</t>
  </si>
  <si>
    <t>тариф 2010 г.</t>
  </si>
  <si>
    <t>тариф 2011 г.</t>
  </si>
  <si>
    <t>% роста к 2010г.</t>
  </si>
  <si>
    <t>% роста к 2011г.</t>
  </si>
  <si>
    <t>Сбор, вывоз и утилизация ТБО</t>
  </si>
  <si>
    <t>с 1 человека в месяц</t>
  </si>
  <si>
    <t>Содержание лифта</t>
  </si>
  <si>
    <t xml:space="preserve">Пользование лифтом </t>
  </si>
  <si>
    <t>с 1 человека в месяц, начиная с 3-го этажа</t>
  </si>
  <si>
    <t>Техническое обслуживние внутридомовых газовых сетей</t>
  </si>
  <si>
    <t>Вывоз крупногабаритного  мусора</t>
  </si>
  <si>
    <t>Капитальный  ремонт</t>
  </si>
  <si>
    <t>Размер платы  за содержание и ремонт жилого помещения</t>
  </si>
  <si>
    <t>тариф 2014 г.</t>
  </si>
  <si>
    <t>% роста к 2013г.</t>
  </si>
  <si>
    <t>тариф с 1.01.2012 г.</t>
  </si>
  <si>
    <t>тариф с 1.07.2012 г.</t>
  </si>
  <si>
    <t>Техническое обслуживание и ремонт внутридомовых водопроводно-канализационных сетей в жилых домах без бойлеров</t>
  </si>
  <si>
    <t>Техническое обслуживание и ремонт внутридомовых водопроводно-канализационных сетей в жилых домах с бойлерами</t>
  </si>
  <si>
    <t>Тех.обслуживание, ремонт и поверка приборов учета тепловой энергии и горячего водоснабжения</t>
  </si>
  <si>
    <t>кв. м общ. площади жил. помещения в месяц при наличии услуги</t>
  </si>
  <si>
    <t>с квартиры в месяц при наличии услуги</t>
  </si>
  <si>
    <t>Вахтер в общежитии</t>
  </si>
  <si>
    <t>Домохозяйство</t>
  </si>
  <si>
    <t>Техническое обслуживание и благоустройство</t>
  </si>
  <si>
    <t>Жилищные услуги</t>
  </si>
  <si>
    <t>Прочие</t>
  </si>
  <si>
    <t>Отклонение от тарифа 2011 г., в руб.</t>
  </si>
  <si>
    <t>Отклонение от тарифа на 1.07.2012 г., в руб.</t>
  </si>
  <si>
    <t>* Постановление Исполнительного Комитета Муниципального образования г.Набережные Челны РТ № 6492 от 29.11.2011г.</t>
  </si>
  <si>
    <t>тариф с 1.09.2012 г.</t>
  </si>
  <si>
    <t>% роста к 1.07.2012 г.г.</t>
  </si>
  <si>
    <t>% роста к 1.01.2012г.</t>
  </si>
  <si>
    <t>Работы по проведению тех. обслуживания и ремонту узлов регулирования тепловой энергии, в том числе:</t>
  </si>
  <si>
    <t>** Постановление Исполнительного Комитета Муниципального образования г.Набережные Челны РТ № 3995 от 24.07.2012г.</t>
  </si>
  <si>
    <t>Отклонение от тарифа на 1.01.2013 г., в руб.</t>
  </si>
  <si>
    <t>% роста к 1.01.2013 г.г.</t>
  </si>
  <si>
    <t>Реквизиты нормативных правовых актов</t>
  </si>
  <si>
    <t>Коммунальные  услуги</t>
  </si>
  <si>
    <t xml:space="preserve">Водоснабжение </t>
  </si>
  <si>
    <t>Водоотведение</t>
  </si>
  <si>
    <t>м3</t>
  </si>
  <si>
    <t>Открытая система горячего водоснабжения</t>
  </si>
  <si>
    <t>Закрытая система горячего водоснабжения</t>
  </si>
  <si>
    <t>Отопление</t>
  </si>
  <si>
    <t>Постановление Государственного комитета Республики Татарстан по тарифам от 17.08.2012г № 5-15/э «О внесении изменений в отдельные постановления Государственного комитета Республики Татарстан по тарифам»</t>
  </si>
  <si>
    <t>Постановление Государственного комитета Республики Татарстан по тарифам от 24.12.2012г. № 5-40/э «Об установлении тарифов на тепловую энергию, поставляемую ОАО «Генерирующая компания» потребителям»</t>
  </si>
  <si>
    <t>Г/кал</t>
  </si>
  <si>
    <t>Электроэнергия</t>
  </si>
  <si>
    <t>тарифы, дифференцированные по зонам суток</t>
  </si>
  <si>
    <t>2) в домах, оборудованных электроплитами</t>
  </si>
  <si>
    <t>1) в домах, оборудованных газовыми плитами</t>
  </si>
  <si>
    <t xml:space="preserve">одноставочный тариф; 
тарифы, дифференцированные по зонам суток
</t>
  </si>
  <si>
    <t>дневное электроснабжение</t>
  </si>
  <si>
    <t>ночное электроснабжение</t>
  </si>
  <si>
    <t xml:space="preserve">одноставочный тариф; </t>
  </si>
  <si>
    <t>кВт*ч</t>
  </si>
  <si>
    <t>Тарифы на коммунальные ресурсы, которые применяются ООО УК «Строим будущее»  для потребителей на 2013г.</t>
  </si>
  <si>
    <t xml:space="preserve">Тариф для населения, руб. с 01.07.2013г.
в т.ч НДС
</t>
  </si>
  <si>
    <t>Постановление Государственного комитета Республики Татарстан по тарифам от 30.11.2012г № 10-32/жкх  «Об установлении тарифов на товары и услуги организаций коммунального комплекса»</t>
  </si>
  <si>
    <t>Постановление Государственного комитета Республики Татарстан по тарифам от 21.12.2012г № 3-17/э «О внесении изменений в постановление Государственного комитета Республики Татарстан по тарифам от 25.11.2011г. № 3-8/э «Об установлении тарифов на электрическую энергию для населения  и потребителей, приравненных к категории население по Республике Татарстан»</t>
  </si>
  <si>
    <t>Компонент на тепловую энергию</t>
  </si>
  <si>
    <t>руб/Гкал</t>
  </si>
  <si>
    <t>Компонент на теплоноситель (химически очищенная вода)</t>
  </si>
  <si>
    <t>руб/м3</t>
  </si>
  <si>
    <t>Компонент на теплоноситель   (холодная вода)</t>
  </si>
  <si>
    <t xml:space="preserve">Постановление Государственного комитета Республики Татарстан по тарифам от 24.12.2012г № 10-36/жкх  «Об установлении тарифов на горячую воду в открытых системах горячего водоснабжения (теплоснабжения)
</t>
  </si>
  <si>
    <t>руб/кВт*ч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</si>
</sst>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2"/>
      <name val="Arial Cyr"/>
      <charset val="204"/>
    </font>
    <font>
      <b/>
      <sz val="10"/>
      <color rgb="FFFF0000"/>
      <name val="Arial Cyr"/>
      <charset val="204"/>
    </font>
    <font>
      <b/>
      <sz val="10"/>
      <color theme="1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4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top" wrapText="1"/>
    </xf>
    <xf numFmtId="0" fontId="8" fillId="5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center" wrapText="1"/>
    </xf>
    <xf numFmtId="0" fontId="0" fillId="2" borderId="4" xfId="0" applyFill="1" applyBorder="1"/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1" fillId="5" borderId="8" xfId="0" applyFont="1" applyFill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2" fontId="1" fillId="0" borderId="10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2" fontId="1" fillId="0" borderId="13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top" wrapText="1"/>
    </xf>
    <xf numFmtId="0" fontId="1" fillId="5" borderId="17" xfId="0" applyFont="1" applyFill="1" applyBorder="1" applyAlignment="1">
      <alignment horizontal="center" vertical="top" wrapText="1"/>
    </xf>
    <xf numFmtId="1" fontId="1" fillId="0" borderId="17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top" wrapText="1"/>
    </xf>
    <xf numFmtId="0" fontId="1" fillId="5" borderId="19" xfId="0" applyFont="1" applyFill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top" wrapText="1"/>
    </xf>
    <xf numFmtId="0" fontId="7" fillId="5" borderId="22" xfId="0" applyFont="1" applyFill="1" applyBorder="1" applyAlignment="1">
      <alignment horizontal="center" vertical="top" wrapText="1"/>
    </xf>
    <xf numFmtId="0" fontId="1" fillId="5" borderId="22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5" borderId="24" xfId="0" applyFont="1" applyFill="1" applyBorder="1" applyAlignment="1">
      <alignment horizontal="center" vertical="top" wrapText="1"/>
    </xf>
    <xf numFmtId="0" fontId="1" fillId="5" borderId="25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vertical="top" wrapText="1"/>
    </xf>
    <xf numFmtId="0" fontId="1" fillId="0" borderId="31" xfId="0" applyFont="1" applyBorder="1" applyAlignment="1">
      <alignment vertical="top" wrapText="1"/>
    </xf>
    <xf numFmtId="0" fontId="1" fillId="0" borderId="3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/>
    </xf>
    <xf numFmtId="1" fontId="1" fillId="0" borderId="25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vertical="top" wrapText="1"/>
    </xf>
    <xf numFmtId="1" fontId="1" fillId="0" borderId="2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" fontId="1" fillId="0" borderId="3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vertical="top" wrapText="1"/>
    </xf>
    <xf numFmtId="1" fontId="1" fillId="0" borderId="24" xfId="0" applyNumberFormat="1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" fontId="1" fillId="0" borderId="38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" fillId="0" borderId="35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4" borderId="19" xfId="0" applyFont="1" applyFill="1" applyBorder="1" applyAlignment="1">
      <alignment horizontal="center" vertical="center" wrapText="1"/>
    </xf>
    <xf numFmtId="2" fontId="1" fillId="4" borderId="19" xfId="0" applyNumberFormat="1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2" fontId="1" fillId="4" borderId="26" xfId="0" applyNumberFormat="1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0" fillId="0" borderId="5" xfId="0" applyBorder="1"/>
    <xf numFmtId="0" fontId="1" fillId="4" borderId="3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5" xfId="0" applyBorder="1"/>
    <xf numFmtId="0" fontId="0" fillId="0" borderId="1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1" fillId="0" borderId="35" xfId="0" applyNumberFormat="1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/>
    </xf>
    <xf numFmtId="2" fontId="2" fillId="9" borderId="5" xfId="0" applyNumberFormat="1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15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7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" fillId="0" borderId="15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opLeftCell="A26" workbookViewId="0">
      <selection activeCell="A20" sqref="A20:Q20"/>
    </sheetView>
  </sheetViews>
  <sheetFormatPr defaultRowHeight="12.75" x14ac:dyDescent="0.2"/>
  <cols>
    <col min="1" max="1" width="3.5703125" customWidth="1"/>
    <col min="2" max="2" width="32" customWidth="1"/>
    <col min="3" max="3" width="20.5703125" customWidth="1"/>
    <col min="4" max="4" width="10.28515625" hidden="1" customWidth="1"/>
    <col min="5" max="5" width="7.140625" customWidth="1"/>
    <col min="6" max="6" width="7.28515625" hidden="1" customWidth="1"/>
    <col min="7" max="7" width="10.140625" customWidth="1"/>
    <col min="8" max="8" width="10.28515625" customWidth="1"/>
    <col min="9" max="9" width="8" customWidth="1"/>
    <col min="10" max="10" width="8.5703125" customWidth="1"/>
    <col min="11" max="11" width="10.28515625" customWidth="1"/>
    <col min="12" max="12" width="9.140625" customWidth="1"/>
    <col min="13" max="14" width="0" hidden="1" customWidth="1"/>
  </cols>
  <sheetData>
    <row r="1" spans="1:17" ht="15.75" customHeight="1" x14ac:dyDescent="0.25">
      <c r="B1" s="141" t="s">
        <v>31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7" ht="13.5" thickBot="1" x14ac:dyDescent="0.25"/>
    <row r="3" spans="1:17" ht="21" hidden="1" customHeight="1" x14ac:dyDescent="0.2">
      <c r="A3" s="16"/>
      <c r="B3" s="16"/>
      <c r="C3" s="16"/>
      <c r="D3" s="143" t="s">
        <v>18</v>
      </c>
      <c r="E3" s="143"/>
      <c r="F3" s="143"/>
      <c r="G3" s="143"/>
      <c r="H3" s="143"/>
      <c r="I3" s="143"/>
      <c r="J3" s="143"/>
      <c r="K3" s="143"/>
      <c r="L3" s="143"/>
      <c r="M3" s="144"/>
      <c r="N3" s="144"/>
    </row>
    <row r="4" spans="1:17" ht="54.75" customHeight="1" x14ac:dyDescent="0.2">
      <c r="A4" s="60" t="s">
        <v>0</v>
      </c>
      <c r="B4" s="61" t="s">
        <v>1</v>
      </c>
      <c r="C4" s="67" t="s">
        <v>2</v>
      </c>
      <c r="D4" s="65" t="s">
        <v>19</v>
      </c>
      <c r="E4" s="64" t="s">
        <v>20</v>
      </c>
      <c r="F4" s="65" t="s">
        <v>21</v>
      </c>
      <c r="G4" s="66" t="s">
        <v>34</v>
      </c>
      <c r="H4" s="62" t="s">
        <v>46</v>
      </c>
      <c r="I4" s="67" t="s">
        <v>22</v>
      </c>
      <c r="J4" s="66" t="s">
        <v>35</v>
      </c>
      <c r="K4" s="62" t="s">
        <v>47</v>
      </c>
      <c r="L4" s="67" t="s">
        <v>51</v>
      </c>
      <c r="M4" s="13" t="s">
        <v>32</v>
      </c>
      <c r="N4" s="92" t="s">
        <v>33</v>
      </c>
      <c r="O4" s="66" t="s">
        <v>49</v>
      </c>
      <c r="P4" s="62" t="s">
        <v>47</v>
      </c>
      <c r="Q4" s="67" t="s">
        <v>50</v>
      </c>
    </row>
    <row r="5" spans="1:17" ht="15" customHeight="1" thickBot="1" x14ac:dyDescent="0.25">
      <c r="A5" s="53">
        <v>1</v>
      </c>
      <c r="B5" s="54">
        <v>2</v>
      </c>
      <c r="C5" s="58">
        <v>3</v>
      </c>
      <c r="D5" s="57">
        <v>4</v>
      </c>
      <c r="E5" s="56">
        <v>5</v>
      </c>
      <c r="F5" s="57">
        <v>6</v>
      </c>
      <c r="G5" s="53">
        <v>7</v>
      </c>
      <c r="H5" s="54"/>
      <c r="I5" s="58">
        <v>8</v>
      </c>
      <c r="J5" s="53">
        <v>9</v>
      </c>
      <c r="K5" s="54"/>
      <c r="L5" s="58">
        <v>10</v>
      </c>
      <c r="M5" s="14">
        <v>11</v>
      </c>
      <c r="N5" s="36">
        <v>12</v>
      </c>
      <c r="O5" s="53">
        <v>9</v>
      </c>
      <c r="P5" s="54"/>
      <c r="Q5" s="58">
        <v>10</v>
      </c>
    </row>
    <row r="6" spans="1:17" ht="15.75" x14ac:dyDescent="0.2">
      <c r="A6" s="47"/>
      <c r="B6" s="48" t="s">
        <v>44</v>
      </c>
      <c r="C6" s="52"/>
      <c r="D6" s="51"/>
      <c r="E6" s="50"/>
      <c r="F6" s="51"/>
      <c r="G6" s="47"/>
      <c r="H6" s="49"/>
      <c r="I6" s="52"/>
      <c r="J6" s="47"/>
      <c r="K6" s="49"/>
      <c r="L6" s="52"/>
      <c r="M6" s="14"/>
      <c r="N6" s="36"/>
      <c r="O6" s="47"/>
      <c r="P6" s="49"/>
      <c r="Q6" s="52"/>
    </row>
    <row r="7" spans="1:17" ht="15" customHeight="1" x14ac:dyDescent="0.2">
      <c r="A7" s="17"/>
      <c r="B7" s="10" t="s">
        <v>42</v>
      </c>
      <c r="C7" s="18"/>
      <c r="D7" s="39"/>
      <c r="E7" s="44"/>
      <c r="F7" s="39"/>
      <c r="G7" s="17"/>
      <c r="H7" s="7"/>
      <c r="I7" s="18"/>
      <c r="J7" s="17"/>
      <c r="K7" s="7"/>
      <c r="L7" s="18"/>
      <c r="M7" s="14"/>
      <c r="N7" s="36"/>
      <c r="O7" s="17"/>
      <c r="P7" s="7"/>
      <c r="Q7" s="18"/>
    </row>
    <row r="8" spans="1:17" ht="29.25" customHeight="1" x14ac:dyDescent="0.2">
      <c r="A8" s="17">
        <v>1</v>
      </c>
      <c r="B8" s="6" t="s">
        <v>7</v>
      </c>
      <c r="C8" s="97" t="s">
        <v>4</v>
      </c>
      <c r="D8" s="42">
        <v>0.95</v>
      </c>
      <c r="E8" s="101">
        <v>0.99</v>
      </c>
      <c r="F8" s="41">
        <f>E8/D8*100-100</f>
        <v>4.2105263157894797</v>
      </c>
      <c r="G8" s="101">
        <v>0.99</v>
      </c>
      <c r="H8" s="4">
        <f>G8-E8</f>
        <v>0</v>
      </c>
      <c r="I8" s="21">
        <f>IF(E8=0,"-",G8/E8*100-100)</f>
        <v>0</v>
      </c>
      <c r="J8" s="101">
        <v>1.06</v>
      </c>
      <c r="K8" s="5">
        <f t="shared" ref="K8:K13" si="0">J8-G8</f>
        <v>7.0000000000000062E-2</v>
      </c>
      <c r="L8" s="21">
        <f t="shared" ref="L8:L13" si="1">IF(G8=0,"-",J8/G8*100-100)</f>
        <v>7.0707070707070727</v>
      </c>
      <c r="M8" s="14"/>
      <c r="N8" s="36"/>
      <c r="O8" s="101">
        <v>1.06</v>
      </c>
      <c r="P8" s="5">
        <f>O8-J8</f>
        <v>0</v>
      </c>
      <c r="Q8" s="21">
        <f>IF(J8=0,"-",O8/J8*100-100)</f>
        <v>0</v>
      </c>
    </row>
    <row r="9" spans="1:17" ht="27" customHeight="1" x14ac:dyDescent="0.2">
      <c r="A9" s="17">
        <v>2</v>
      </c>
      <c r="B9" s="6" t="s">
        <v>5</v>
      </c>
      <c r="C9" s="97" t="s">
        <v>4</v>
      </c>
      <c r="D9" s="42">
        <v>1.03</v>
      </c>
      <c r="E9" s="101">
        <v>1.1299999999999999</v>
      </c>
      <c r="F9" s="41">
        <f>E9/D9*100-100</f>
        <v>9.708737864077662</v>
      </c>
      <c r="G9" s="101">
        <v>1.1299999999999999</v>
      </c>
      <c r="H9" s="4">
        <f t="shared" ref="H9:H37" si="2">G9-E9</f>
        <v>0</v>
      </c>
      <c r="I9" s="21">
        <f t="shared" ref="I9:I37" si="3">IF(E9=0,"-",G9/E9*100-100)</f>
        <v>0</v>
      </c>
      <c r="J9" s="101">
        <v>1.26</v>
      </c>
      <c r="K9" s="5">
        <f t="shared" si="0"/>
        <v>0.13000000000000012</v>
      </c>
      <c r="L9" s="21">
        <f t="shared" si="1"/>
        <v>11.504424778761077</v>
      </c>
      <c r="M9" s="14"/>
      <c r="N9" s="36"/>
      <c r="O9" s="101">
        <v>1.26</v>
      </c>
      <c r="P9" s="5">
        <f>O9-J9</f>
        <v>0</v>
      </c>
      <c r="Q9" s="21">
        <f>IF(J9=0,"-",O9/J9*100-100)</f>
        <v>0</v>
      </c>
    </row>
    <row r="10" spans="1:17" ht="27" customHeight="1" x14ac:dyDescent="0.2">
      <c r="A10" s="17">
        <v>3</v>
      </c>
      <c r="B10" s="6" t="s">
        <v>6</v>
      </c>
      <c r="C10" s="97" t="s">
        <v>4</v>
      </c>
      <c r="D10" s="42">
        <v>1.45</v>
      </c>
      <c r="E10" s="102">
        <v>1.6</v>
      </c>
      <c r="F10" s="41">
        <f>E10/D10*100-100</f>
        <v>10.34482758620689</v>
      </c>
      <c r="G10" s="102">
        <v>1.6</v>
      </c>
      <c r="H10" s="4">
        <f t="shared" si="2"/>
        <v>0</v>
      </c>
      <c r="I10" s="21">
        <f t="shared" si="3"/>
        <v>0</v>
      </c>
      <c r="J10" s="102">
        <v>1.75</v>
      </c>
      <c r="K10" s="5">
        <f t="shared" si="0"/>
        <v>0.14999999999999991</v>
      </c>
      <c r="L10" s="21">
        <f t="shared" si="1"/>
        <v>9.375</v>
      </c>
      <c r="M10" s="14"/>
      <c r="N10" s="36"/>
      <c r="O10" s="102">
        <v>1.75</v>
      </c>
      <c r="P10" s="5">
        <f>O10-J10</f>
        <v>0</v>
      </c>
      <c r="Q10" s="21">
        <f>IF(J10=0,"-",O10/J10*100-100)</f>
        <v>0</v>
      </c>
    </row>
    <row r="11" spans="1:17" ht="25.5" hidden="1" customHeight="1" x14ac:dyDescent="0.2">
      <c r="A11" s="17">
        <v>4</v>
      </c>
      <c r="B11" s="8" t="s">
        <v>29</v>
      </c>
      <c r="C11" s="97" t="s">
        <v>4</v>
      </c>
      <c r="D11" s="42"/>
      <c r="E11" s="102"/>
      <c r="F11" s="42"/>
      <c r="G11" s="102"/>
      <c r="H11" s="4">
        <f t="shared" si="2"/>
        <v>0</v>
      </c>
      <c r="I11" s="21" t="str">
        <f t="shared" si="3"/>
        <v>-</v>
      </c>
      <c r="J11" s="102"/>
      <c r="K11" s="5">
        <f t="shared" si="0"/>
        <v>0</v>
      </c>
      <c r="L11" s="21" t="str">
        <f t="shared" si="1"/>
        <v>-</v>
      </c>
      <c r="M11" s="14"/>
      <c r="N11" s="36"/>
      <c r="O11" s="102"/>
      <c r="P11" s="5">
        <f>O11-J11</f>
        <v>0</v>
      </c>
      <c r="Q11" s="21" t="str">
        <f>IF(J11=0,"-",O11/J11*100-100)</f>
        <v>-</v>
      </c>
    </row>
    <row r="12" spans="1:17" ht="25.5" customHeight="1" x14ac:dyDescent="0.2">
      <c r="A12" s="17">
        <v>4</v>
      </c>
      <c r="B12" s="8" t="s">
        <v>23</v>
      </c>
      <c r="C12" s="98" t="s">
        <v>24</v>
      </c>
      <c r="D12" s="42"/>
      <c r="E12" s="102">
        <v>30.81</v>
      </c>
      <c r="F12" s="42"/>
      <c r="G12" s="102">
        <v>31.75</v>
      </c>
      <c r="H12" s="4">
        <f t="shared" si="2"/>
        <v>0.94000000000000128</v>
      </c>
      <c r="I12" s="21">
        <f t="shared" si="3"/>
        <v>3.0509574813372353</v>
      </c>
      <c r="J12" s="102">
        <v>34.89</v>
      </c>
      <c r="K12" s="5">
        <f t="shared" si="0"/>
        <v>3.1400000000000006</v>
      </c>
      <c r="L12" s="21">
        <f t="shared" si="1"/>
        <v>9.8897637795275699</v>
      </c>
      <c r="M12" s="14"/>
      <c r="N12" s="36"/>
      <c r="O12" s="102">
        <v>34.89</v>
      </c>
      <c r="P12" s="5">
        <f>O12-J12</f>
        <v>0</v>
      </c>
      <c r="Q12" s="21">
        <f>IF(J12=0,"-",O12/J12*100-100)</f>
        <v>0</v>
      </c>
    </row>
    <row r="13" spans="1:17" ht="25.5" hidden="1" customHeight="1" x14ac:dyDescent="0.2">
      <c r="A13" s="17"/>
      <c r="B13" s="8" t="s">
        <v>12</v>
      </c>
      <c r="C13" s="98" t="s">
        <v>4</v>
      </c>
      <c r="D13" s="42">
        <v>1.17</v>
      </c>
      <c r="E13" s="101"/>
      <c r="F13" s="41"/>
      <c r="G13" s="101"/>
      <c r="H13" s="4">
        <f t="shared" si="2"/>
        <v>0</v>
      </c>
      <c r="I13" s="21" t="str">
        <f t="shared" si="3"/>
        <v>-</v>
      </c>
      <c r="J13" s="101"/>
      <c r="K13" s="5">
        <f t="shared" si="0"/>
        <v>0</v>
      </c>
      <c r="L13" s="21" t="str">
        <f t="shared" si="1"/>
        <v>-</v>
      </c>
      <c r="M13" s="14"/>
      <c r="N13" s="36"/>
      <c r="O13" s="101"/>
      <c r="P13" s="5" t="e">
        <f>O13-L13</f>
        <v>#VALUE!</v>
      </c>
      <c r="Q13" s="21" t="e">
        <f>IF(L13=0,"-",O13/L13*100-100)</f>
        <v>#VALUE!</v>
      </c>
    </row>
    <row r="14" spans="1:17" ht="27" x14ac:dyDescent="0.2">
      <c r="A14" s="17"/>
      <c r="B14" s="10" t="s">
        <v>43</v>
      </c>
      <c r="C14" s="18"/>
      <c r="D14" s="39"/>
      <c r="E14" s="103"/>
      <c r="F14" s="39"/>
      <c r="G14" s="103"/>
      <c r="H14" s="4"/>
      <c r="I14" s="21"/>
      <c r="J14" s="103"/>
      <c r="K14" s="7"/>
      <c r="L14" s="18"/>
      <c r="M14" s="14"/>
      <c r="N14" s="36"/>
      <c r="O14" s="103"/>
      <c r="P14" s="7"/>
      <c r="Q14" s="18"/>
    </row>
    <row r="15" spans="1:17" ht="51" x14ac:dyDescent="0.2">
      <c r="A15" s="17">
        <v>5</v>
      </c>
      <c r="B15" s="6" t="s">
        <v>36</v>
      </c>
      <c r="C15" s="97" t="s">
        <v>4</v>
      </c>
      <c r="D15" s="42">
        <v>1.56</v>
      </c>
      <c r="E15" s="101">
        <v>1.68</v>
      </c>
      <c r="F15" s="41">
        <f>E15/D15*100-100</f>
        <v>7.6923076923076934</v>
      </c>
      <c r="G15" s="101">
        <v>1.68</v>
      </c>
      <c r="H15" s="4">
        <f t="shared" si="2"/>
        <v>0</v>
      </c>
      <c r="I15" s="21">
        <f t="shared" si="3"/>
        <v>0</v>
      </c>
      <c r="J15" s="101">
        <v>1.74</v>
      </c>
      <c r="K15" s="5">
        <f t="shared" ref="K15:K21" si="4">J15-G15</f>
        <v>6.0000000000000053E-2</v>
      </c>
      <c r="L15" s="21">
        <f t="shared" ref="L15:L21" si="5">IF(G15=0,"-",J15/G15*100-100)</f>
        <v>3.5714285714285836</v>
      </c>
      <c r="M15" s="14"/>
      <c r="N15" s="36"/>
      <c r="O15" s="101">
        <v>1.74</v>
      </c>
      <c r="P15" s="5">
        <f t="shared" ref="P15:P22" si="6">O15-J15</f>
        <v>0</v>
      </c>
      <c r="Q15" s="21">
        <f t="shared" ref="Q15:Q22" si="7">IF(J15=0,"-",O15/J15*100-100)</f>
        <v>0</v>
      </c>
    </row>
    <row r="16" spans="1:17" ht="51" x14ac:dyDescent="0.2">
      <c r="A16" s="17">
        <v>6</v>
      </c>
      <c r="B16" s="6" t="s">
        <v>37</v>
      </c>
      <c r="C16" s="97" t="s">
        <v>4</v>
      </c>
      <c r="D16" s="42">
        <v>1.56</v>
      </c>
      <c r="E16" s="101">
        <v>1.68</v>
      </c>
      <c r="F16" s="41">
        <f>E16/D16*100-100</f>
        <v>7.6923076923076934</v>
      </c>
      <c r="G16" s="101">
        <v>1.68</v>
      </c>
      <c r="H16" s="4">
        <f t="shared" si="2"/>
        <v>0</v>
      </c>
      <c r="I16" s="21">
        <f t="shared" si="3"/>
        <v>0</v>
      </c>
      <c r="J16" s="101">
        <v>1.9</v>
      </c>
      <c r="K16" s="5">
        <f t="shared" si="4"/>
        <v>0.21999999999999997</v>
      </c>
      <c r="L16" s="21">
        <f t="shared" si="5"/>
        <v>13.095238095238088</v>
      </c>
      <c r="M16" s="14"/>
      <c r="N16" s="36"/>
      <c r="O16" s="101">
        <v>1.9</v>
      </c>
      <c r="P16" s="5">
        <f t="shared" si="6"/>
        <v>0</v>
      </c>
      <c r="Q16" s="21">
        <f t="shared" si="7"/>
        <v>0</v>
      </c>
    </row>
    <row r="17" spans="1:17" ht="29.25" customHeight="1" x14ac:dyDescent="0.2">
      <c r="A17" s="17">
        <v>7</v>
      </c>
      <c r="B17" s="8" t="s">
        <v>10</v>
      </c>
      <c r="C17" s="98" t="s">
        <v>4</v>
      </c>
      <c r="D17" s="42">
        <v>1.41</v>
      </c>
      <c r="E17" s="101">
        <v>1.52</v>
      </c>
      <c r="F17" s="41">
        <f>E17/D17*100-100</f>
        <v>7.8014184397163149</v>
      </c>
      <c r="G17" s="101">
        <v>1.52</v>
      </c>
      <c r="H17" s="4">
        <f t="shared" si="2"/>
        <v>0</v>
      </c>
      <c r="I17" s="21">
        <f t="shared" si="3"/>
        <v>0</v>
      </c>
      <c r="J17" s="101">
        <v>1.61</v>
      </c>
      <c r="K17" s="5">
        <f t="shared" si="4"/>
        <v>9.000000000000008E-2</v>
      </c>
      <c r="L17" s="21">
        <f t="shared" si="5"/>
        <v>5.9210526315789593</v>
      </c>
      <c r="M17" s="14"/>
      <c r="N17" s="36"/>
      <c r="O17" s="101">
        <v>1.61</v>
      </c>
      <c r="P17" s="5">
        <f t="shared" si="6"/>
        <v>0</v>
      </c>
      <c r="Q17" s="21">
        <f t="shared" si="7"/>
        <v>0</v>
      </c>
    </row>
    <row r="18" spans="1:17" ht="38.25" x14ac:dyDescent="0.2">
      <c r="A18" s="17">
        <v>8</v>
      </c>
      <c r="B18" s="6" t="s">
        <v>9</v>
      </c>
      <c r="C18" s="97" t="s">
        <v>4</v>
      </c>
      <c r="D18" s="42">
        <v>2.06</v>
      </c>
      <c r="E18" s="101">
        <v>2.31</v>
      </c>
      <c r="F18" s="41">
        <f>E18/D18*100-100</f>
        <v>12.135922330097088</v>
      </c>
      <c r="G18" s="101">
        <v>2.31</v>
      </c>
      <c r="H18" s="4">
        <f t="shared" si="2"/>
        <v>0</v>
      </c>
      <c r="I18" s="21">
        <f t="shared" si="3"/>
        <v>0</v>
      </c>
      <c r="J18" s="101">
        <v>2.52</v>
      </c>
      <c r="K18" s="5">
        <f t="shared" si="4"/>
        <v>0.20999999999999996</v>
      </c>
      <c r="L18" s="21">
        <f t="shared" si="5"/>
        <v>9.0909090909090793</v>
      </c>
      <c r="M18" s="14"/>
      <c r="N18" s="36"/>
      <c r="O18" s="101">
        <v>2.52</v>
      </c>
      <c r="P18" s="5">
        <f t="shared" si="6"/>
        <v>0</v>
      </c>
      <c r="Q18" s="21">
        <f t="shared" si="7"/>
        <v>0</v>
      </c>
    </row>
    <row r="19" spans="1:17" ht="38.25" x14ac:dyDescent="0.2">
      <c r="A19" s="17">
        <v>9</v>
      </c>
      <c r="B19" s="8" t="s">
        <v>14</v>
      </c>
      <c r="C19" s="98" t="s">
        <v>4</v>
      </c>
      <c r="D19" s="42">
        <v>0.05</v>
      </c>
      <c r="E19" s="101">
        <v>0.05</v>
      </c>
      <c r="F19" s="42">
        <v>0</v>
      </c>
      <c r="G19" s="101">
        <v>0.05</v>
      </c>
      <c r="H19" s="4">
        <f t="shared" si="2"/>
        <v>0</v>
      </c>
      <c r="I19" s="21">
        <f t="shared" si="3"/>
        <v>0</v>
      </c>
      <c r="J19" s="101">
        <v>0.05</v>
      </c>
      <c r="K19" s="5">
        <f t="shared" si="4"/>
        <v>0</v>
      </c>
      <c r="L19" s="21">
        <f t="shared" si="5"/>
        <v>0</v>
      </c>
      <c r="M19" s="14"/>
      <c r="N19" s="36"/>
      <c r="O19" s="101">
        <v>0.05</v>
      </c>
      <c r="P19" s="5">
        <f t="shared" si="6"/>
        <v>0</v>
      </c>
      <c r="Q19" s="21">
        <f t="shared" si="7"/>
        <v>0</v>
      </c>
    </row>
    <row r="20" spans="1:17" ht="43.5" customHeight="1" x14ac:dyDescent="0.2">
      <c r="A20" s="84"/>
      <c r="B20" s="8"/>
      <c r="C20" s="98"/>
      <c r="D20" s="95"/>
      <c r="E20" s="101"/>
      <c r="F20" s="41"/>
      <c r="G20" s="101"/>
      <c r="H20" s="4"/>
      <c r="I20" s="21"/>
      <c r="J20" s="101"/>
      <c r="K20" s="5"/>
      <c r="L20" s="21"/>
      <c r="M20" s="14"/>
      <c r="N20" s="36"/>
      <c r="O20" s="101"/>
      <c r="P20" s="5"/>
      <c r="Q20" s="21"/>
    </row>
    <row r="21" spans="1:17" ht="51" x14ac:dyDescent="0.2">
      <c r="A21" s="84">
        <v>11</v>
      </c>
      <c r="B21" s="8" t="s">
        <v>52</v>
      </c>
      <c r="C21" s="98" t="s">
        <v>39</v>
      </c>
      <c r="D21" s="32">
        <v>0.65</v>
      </c>
      <c r="E21" s="104">
        <v>0.65</v>
      </c>
      <c r="F21" s="33">
        <f>E21/D21*100-100</f>
        <v>0</v>
      </c>
      <c r="G21" s="104">
        <v>0.65</v>
      </c>
      <c r="H21" s="81">
        <f t="shared" si="2"/>
        <v>0</v>
      </c>
      <c r="I21" s="91">
        <f t="shared" si="3"/>
        <v>0</v>
      </c>
      <c r="J21" s="104">
        <v>0.65</v>
      </c>
      <c r="K21" s="83">
        <f t="shared" si="4"/>
        <v>0</v>
      </c>
      <c r="L21" s="91">
        <f t="shared" si="5"/>
        <v>0</v>
      </c>
      <c r="M21" s="89"/>
      <c r="N21" s="89"/>
      <c r="O21" s="104">
        <v>0.65</v>
      </c>
      <c r="P21" s="83">
        <f t="shared" si="6"/>
        <v>0</v>
      </c>
      <c r="Q21" s="91">
        <f t="shared" si="7"/>
        <v>0</v>
      </c>
    </row>
    <row r="22" spans="1:17" ht="38.25" x14ac:dyDescent="0.2">
      <c r="A22" s="85"/>
      <c r="B22" s="86" t="s">
        <v>38</v>
      </c>
      <c r="C22" s="99"/>
      <c r="D22" s="72"/>
      <c r="E22" s="105">
        <v>0</v>
      </c>
      <c r="F22" s="87"/>
      <c r="G22" s="105">
        <v>0</v>
      </c>
      <c r="H22" s="73">
        <f>G22-E22</f>
        <v>0</v>
      </c>
      <c r="I22" s="90" t="str">
        <f>IF(E22=0,"-",G22/E22*100-100)</f>
        <v>-</v>
      </c>
      <c r="J22" s="105">
        <v>0.1</v>
      </c>
      <c r="K22" s="75">
        <f>J22-G22</f>
        <v>0.1</v>
      </c>
      <c r="L22" s="90" t="str">
        <f>IF(G22=0,"-",J22/G22*100-100)</f>
        <v>-</v>
      </c>
      <c r="M22" s="88"/>
      <c r="N22" s="93"/>
      <c r="O22" s="105">
        <v>0.1</v>
      </c>
      <c r="P22" s="75">
        <f t="shared" si="6"/>
        <v>0</v>
      </c>
      <c r="Q22" s="90">
        <f t="shared" si="7"/>
        <v>0</v>
      </c>
    </row>
    <row r="23" spans="1:17" ht="31.5" x14ac:dyDescent="0.2">
      <c r="A23" s="19"/>
      <c r="B23" s="12" t="s">
        <v>3</v>
      </c>
      <c r="C23" s="20"/>
      <c r="D23" s="40"/>
      <c r="E23" s="45"/>
      <c r="F23" s="40"/>
      <c r="G23" s="45"/>
      <c r="H23" s="11"/>
      <c r="I23" s="20"/>
      <c r="J23" s="45"/>
      <c r="K23" s="11"/>
      <c r="L23" s="20"/>
      <c r="M23" s="14"/>
      <c r="N23" s="36"/>
      <c r="O23" s="45"/>
      <c r="P23" s="11"/>
      <c r="Q23" s="20"/>
    </row>
    <row r="24" spans="1:17" ht="26.25" customHeight="1" x14ac:dyDescent="0.2">
      <c r="A24" s="22">
        <v>12</v>
      </c>
      <c r="B24" s="6" t="s">
        <v>3</v>
      </c>
      <c r="C24" s="97" t="s">
        <v>4</v>
      </c>
      <c r="D24" s="42">
        <v>0.83</v>
      </c>
      <c r="E24" s="101">
        <v>1.96</v>
      </c>
      <c r="F24" s="41">
        <f>E24/D24*100-100</f>
        <v>136.14457831325302</v>
      </c>
      <c r="G24" s="101">
        <v>1.96</v>
      </c>
      <c r="H24" s="4">
        <f t="shared" si="2"/>
        <v>0</v>
      </c>
      <c r="I24" s="21">
        <f t="shared" si="3"/>
        <v>0</v>
      </c>
      <c r="J24" s="101">
        <v>2.27</v>
      </c>
      <c r="K24" s="5">
        <f>J24-G24</f>
        <v>0.31000000000000005</v>
      </c>
      <c r="L24" s="21">
        <f>IF(G24=0,"-",J24/G24*100-100)</f>
        <v>15.816326530612244</v>
      </c>
      <c r="M24" s="15">
        <f>(J24*5%)+J24</f>
        <v>2.3835000000000002</v>
      </c>
      <c r="N24" s="94">
        <f>M24/J24*100-100</f>
        <v>5</v>
      </c>
      <c r="O24" s="101">
        <v>2.15</v>
      </c>
      <c r="P24" s="5">
        <f>O24-J24</f>
        <v>-0.12000000000000011</v>
      </c>
      <c r="Q24" s="21">
        <f>IF(J24=0,"-",O24/J24*100-100)</f>
        <v>-5.2863436123348038</v>
      </c>
    </row>
    <row r="25" spans="1:17" ht="24" customHeight="1" x14ac:dyDescent="0.2">
      <c r="A25" s="19"/>
      <c r="B25" s="12" t="s">
        <v>45</v>
      </c>
      <c r="C25" s="20"/>
      <c r="D25" s="40"/>
      <c r="E25" s="45"/>
      <c r="F25" s="40"/>
      <c r="G25" s="45"/>
      <c r="H25" s="11"/>
      <c r="I25" s="20"/>
      <c r="J25" s="45"/>
      <c r="K25" s="11"/>
      <c r="L25" s="20"/>
      <c r="M25" s="15">
        <f>(J9*5%)+J9</f>
        <v>1.323</v>
      </c>
      <c r="N25" s="94">
        <f>M25/J9*100-100</f>
        <v>5</v>
      </c>
      <c r="O25" s="45"/>
      <c r="P25" s="11"/>
      <c r="Q25" s="20"/>
    </row>
    <row r="26" spans="1:17" ht="28.5" customHeight="1" x14ac:dyDescent="0.2">
      <c r="A26" s="22">
        <v>13</v>
      </c>
      <c r="B26" s="2" t="s">
        <v>15</v>
      </c>
      <c r="C26" s="97" t="s">
        <v>4</v>
      </c>
      <c r="D26" s="42" t="s">
        <v>16</v>
      </c>
      <c r="E26" s="102">
        <v>5</v>
      </c>
      <c r="F26" s="42"/>
      <c r="G26" s="102">
        <v>5</v>
      </c>
      <c r="H26" s="4">
        <f t="shared" si="2"/>
        <v>0</v>
      </c>
      <c r="I26" s="21">
        <f t="shared" si="3"/>
        <v>0</v>
      </c>
      <c r="J26" s="102">
        <v>5</v>
      </c>
      <c r="K26" s="5">
        <f>J26-G26</f>
        <v>0</v>
      </c>
      <c r="L26" s="21">
        <f t="shared" ref="L26:L37" si="8">IF(G26=0,"-",J26/G26*100-100)</f>
        <v>0</v>
      </c>
      <c r="M26" s="15">
        <f>(J10*5%)+J10</f>
        <v>1.8374999999999999</v>
      </c>
      <c r="N26" s="94">
        <f>M26/J10*100-100</f>
        <v>5</v>
      </c>
      <c r="O26" s="102">
        <v>5</v>
      </c>
      <c r="P26" s="5">
        <f>O26-J26</f>
        <v>0</v>
      </c>
      <c r="Q26" s="21">
        <f>IF(J26=0,"-",O26/J26*100-100)</f>
        <v>0</v>
      </c>
    </row>
    <row r="27" spans="1:17" ht="27.75" customHeight="1" thickBot="1" x14ac:dyDescent="0.25">
      <c r="A27" s="23">
        <v>14</v>
      </c>
      <c r="B27" s="78" t="s">
        <v>30</v>
      </c>
      <c r="C27" s="100" t="s">
        <v>4</v>
      </c>
      <c r="D27" s="96">
        <v>5</v>
      </c>
      <c r="E27" s="106">
        <v>5</v>
      </c>
      <c r="F27" s="79">
        <v>0</v>
      </c>
      <c r="G27" s="106">
        <v>5</v>
      </c>
      <c r="H27" s="25">
        <f t="shared" si="2"/>
        <v>0</v>
      </c>
      <c r="I27" s="27">
        <f t="shared" si="3"/>
        <v>0</v>
      </c>
      <c r="J27" s="106">
        <v>5</v>
      </c>
      <c r="K27" s="26">
        <f>J27-G27</f>
        <v>0</v>
      </c>
      <c r="L27" s="27">
        <f t="shared" si="8"/>
        <v>0</v>
      </c>
      <c r="M27" s="15">
        <f>(J8*5%)+J8</f>
        <v>1.113</v>
      </c>
      <c r="N27" s="94">
        <f>M27/J8*100-100</f>
        <v>5</v>
      </c>
      <c r="O27" s="106">
        <v>5</v>
      </c>
      <c r="P27" s="26">
        <f>O27-J27</f>
        <v>0</v>
      </c>
      <c r="Q27" s="27">
        <f>IF(J27=0,"-",O27/J27*100-100)</f>
        <v>0</v>
      </c>
    </row>
    <row r="28" spans="1:17" x14ac:dyDescent="0.2">
      <c r="M28" s="15"/>
      <c r="N28" s="3"/>
    </row>
    <row r="29" spans="1:17" ht="9" customHeight="1" thickBot="1" x14ac:dyDescent="0.25">
      <c r="A29" s="1"/>
      <c r="B29" s="1"/>
      <c r="C29" s="1"/>
      <c r="D29" s="32"/>
      <c r="E29" s="32"/>
      <c r="F29" s="33"/>
      <c r="G29" s="32"/>
      <c r="H29" s="34"/>
      <c r="I29" s="33"/>
      <c r="J29" s="32"/>
      <c r="K29" s="35"/>
      <c r="L29" s="33"/>
      <c r="M29" s="15"/>
      <c r="N29" s="3"/>
      <c r="O29" s="32"/>
      <c r="P29" s="35"/>
      <c r="Q29" s="33"/>
    </row>
    <row r="30" spans="1:17" ht="38.25" x14ac:dyDescent="0.2">
      <c r="A30" s="28">
        <v>15</v>
      </c>
      <c r="B30" s="76" t="s">
        <v>13</v>
      </c>
      <c r="C30" s="76" t="s">
        <v>4</v>
      </c>
      <c r="D30" s="46">
        <v>0.91</v>
      </c>
      <c r="E30" s="107">
        <v>0.96</v>
      </c>
      <c r="F30" s="77">
        <f>E30/D30*100-100</f>
        <v>5.4945054945055034</v>
      </c>
      <c r="G30" s="107">
        <v>0.96</v>
      </c>
      <c r="H30" s="29">
        <f>G30-E30</f>
        <v>0</v>
      </c>
      <c r="I30" s="31">
        <f>IF(E30=0,"-",G30/E30*100-100)</f>
        <v>0</v>
      </c>
      <c r="J30" s="107">
        <v>0.96</v>
      </c>
      <c r="K30" s="30">
        <f>J30-G30</f>
        <v>0</v>
      </c>
      <c r="L30" s="31">
        <f>IF(G30=0,"-",J30/G30*100-100)</f>
        <v>0</v>
      </c>
      <c r="M30" s="15"/>
      <c r="N30" s="3"/>
      <c r="O30" s="107">
        <v>0.96</v>
      </c>
      <c r="P30" s="30">
        <f t="shared" ref="P30:P37" si="9">O30-J30</f>
        <v>0</v>
      </c>
      <c r="Q30" s="31">
        <f t="shared" ref="Q30:Q37" si="10">IF(J30=0,"-",O30/J30*100-100)</f>
        <v>0</v>
      </c>
    </row>
    <row r="31" spans="1:17" ht="27.75" customHeight="1" x14ac:dyDescent="0.2">
      <c r="A31" s="69">
        <v>16</v>
      </c>
      <c r="B31" s="70" t="s">
        <v>25</v>
      </c>
      <c r="C31" s="70" t="s">
        <v>4</v>
      </c>
      <c r="D31" s="71"/>
      <c r="E31" s="105">
        <v>0.48</v>
      </c>
      <c r="F31" s="72"/>
      <c r="G31" s="105">
        <v>0.48</v>
      </c>
      <c r="H31" s="73">
        <f>G31-E31</f>
        <v>0</v>
      </c>
      <c r="I31" s="74">
        <f>IF(E31=0,"-",G31/E31*100-100)</f>
        <v>0</v>
      </c>
      <c r="J31" s="105">
        <v>0.49</v>
      </c>
      <c r="K31" s="75">
        <f>J31-G31</f>
        <v>1.0000000000000009E-2</v>
      </c>
      <c r="L31" s="74">
        <f>IF(G31=0,"-",J31/G31*100-100)</f>
        <v>2.0833333333333286</v>
      </c>
      <c r="M31" s="15"/>
      <c r="N31" s="3"/>
      <c r="O31" s="105">
        <v>0.49</v>
      </c>
      <c r="P31" s="75">
        <f t="shared" si="9"/>
        <v>0</v>
      </c>
      <c r="Q31" s="74">
        <f t="shared" si="10"/>
        <v>0</v>
      </c>
    </row>
    <row r="32" spans="1:17" ht="27.75" customHeight="1" x14ac:dyDescent="0.2">
      <c r="A32" s="69">
        <v>17</v>
      </c>
      <c r="B32" s="8" t="s">
        <v>26</v>
      </c>
      <c r="C32" s="8" t="s">
        <v>27</v>
      </c>
      <c r="D32" s="37"/>
      <c r="E32" s="101">
        <v>63.25</v>
      </c>
      <c r="F32" s="42"/>
      <c r="G32" s="101">
        <v>63.25</v>
      </c>
      <c r="H32" s="4">
        <f t="shared" si="2"/>
        <v>0</v>
      </c>
      <c r="I32" s="21">
        <f t="shared" si="3"/>
        <v>0</v>
      </c>
      <c r="J32" s="101">
        <v>64.290000000000006</v>
      </c>
      <c r="K32" s="5">
        <f t="shared" ref="K32:K37" si="11">J32-G32</f>
        <v>1.0400000000000063</v>
      </c>
      <c r="L32" s="21">
        <f t="shared" si="8"/>
        <v>1.644268774703562</v>
      </c>
      <c r="M32" s="15"/>
      <c r="N32" s="3"/>
      <c r="O32" s="101">
        <v>65.430000000000007</v>
      </c>
      <c r="P32" s="5">
        <f t="shared" si="9"/>
        <v>1.1400000000000006</v>
      </c>
      <c r="Q32" s="21">
        <f t="shared" si="10"/>
        <v>1.77321511899207</v>
      </c>
    </row>
    <row r="33" spans="1:17" ht="27.75" customHeight="1" x14ac:dyDescent="0.2">
      <c r="A33" s="69">
        <v>18</v>
      </c>
      <c r="B33" s="6" t="s">
        <v>17</v>
      </c>
      <c r="C33" s="6" t="s">
        <v>40</v>
      </c>
      <c r="D33" s="37">
        <v>20</v>
      </c>
      <c r="E33" s="101">
        <v>20</v>
      </c>
      <c r="F33" s="42">
        <v>0</v>
      </c>
      <c r="G33" s="101">
        <v>20</v>
      </c>
      <c r="H33" s="4">
        <f t="shared" si="2"/>
        <v>0</v>
      </c>
      <c r="I33" s="21">
        <f t="shared" si="3"/>
        <v>0</v>
      </c>
      <c r="J33" s="101">
        <v>25</v>
      </c>
      <c r="K33" s="5">
        <f t="shared" si="11"/>
        <v>5</v>
      </c>
      <c r="L33" s="21">
        <f t="shared" si="8"/>
        <v>25</v>
      </c>
      <c r="M33" s="15"/>
      <c r="N33" s="3"/>
      <c r="O33" s="101">
        <v>25</v>
      </c>
      <c r="P33" s="5">
        <f t="shared" si="9"/>
        <v>0</v>
      </c>
      <c r="Q33" s="21">
        <f t="shared" si="10"/>
        <v>0</v>
      </c>
    </row>
    <row r="34" spans="1:17" ht="27.75" customHeight="1" x14ac:dyDescent="0.2">
      <c r="A34" s="69">
        <v>19</v>
      </c>
      <c r="B34" s="6" t="s">
        <v>41</v>
      </c>
      <c r="C34" s="6" t="s">
        <v>4</v>
      </c>
      <c r="D34" s="37"/>
      <c r="E34" s="101">
        <v>11.81</v>
      </c>
      <c r="F34" s="42"/>
      <c r="G34" s="101">
        <v>11.81</v>
      </c>
      <c r="H34" s="4">
        <f t="shared" si="2"/>
        <v>0</v>
      </c>
      <c r="I34" s="21">
        <f t="shared" si="3"/>
        <v>0</v>
      </c>
      <c r="J34" s="101">
        <v>12.75</v>
      </c>
      <c r="K34" s="5">
        <f t="shared" si="11"/>
        <v>0.9399999999999995</v>
      </c>
      <c r="L34" s="21">
        <f t="shared" si="8"/>
        <v>7.9593564775613856</v>
      </c>
      <c r="M34" s="15"/>
      <c r="N34" s="3"/>
      <c r="O34" s="101">
        <v>12.75</v>
      </c>
      <c r="P34" s="5">
        <f t="shared" si="9"/>
        <v>0</v>
      </c>
      <c r="Q34" s="21">
        <f t="shared" si="10"/>
        <v>0</v>
      </c>
    </row>
    <row r="35" spans="1:17" ht="27.75" customHeight="1" x14ac:dyDescent="0.2">
      <c r="A35" s="69">
        <v>20</v>
      </c>
      <c r="B35" s="6" t="s">
        <v>28</v>
      </c>
      <c r="C35" s="6" t="s">
        <v>4</v>
      </c>
      <c r="D35" s="37"/>
      <c r="E35" s="102">
        <v>0.2</v>
      </c>
      <c r="F35" s="42"/>
      <c r="G35" s="102">
        <v>0.2</v>
      </c>
      <c r="H35" s="4">
        <f t="shared" si="2"/>
        <v>0</v>
      </c>
      <c r="I35" s="21">
        <f t="shared" si="3"/>
        <v>0</v>
      </c>
      <c r="J35" s="102">
        <v>0.22</v>
      </c>
      <c r="K35" s="5">
        <f t="shared" si="11"/>
        <v>1.999999999999999E-2</v>
      </c>
      <c r="L35" s="21">
        <f t="shared" si="8"/>
        <v>9.9999999999999858</v>
      </c>
      <c r="M35" s="15"/>
      <c r="N35" s="3"/>
      <c r="O35" s="102">
        <v>0.22</v>
      </c>
      <c r="P35" s="5">
        <f t="shared" si="9"/>
        <v>0</v>
      </c>
      <c r="Q35" s="21">
        <f t="shared" si="10"/>
        <v>0</v>
      </c>
    </row>
    <row r="36" spans="1:17" ht="28.5" customHeight="1" x14ac:dyDescent="0.2">
      <c r="A36" s="69">
        <v>21</v>
      </c>
      <c r="B36" s="8" t="s">
        <v>11</v>
      </c>
      <c r="C36" s="8" t="s">
        <v>4</v>
      </c>
      <c r="D36" s="37">
        <v>0.66</v>
      </c>
      <c r="E36" s="101">
        <v>0.74</v>
      </c>
      <c r="F36" s="41">
        <f>E36/D36*100-100</f>
        <v>12.12121212121211</v>
      </c>
      <c r="G36" s="101">
        <v>0.74</v>
      </c>
      <c r="H36" s="4">
        <f t="shared" si="2"/>
        <v>0</v>
      </c>
      <c r="I36" s="21">
        <f t="shared" si="3"/>
        <v>0</v>
      </c>
      <c r="J36" s="101">
        <v>0.78</v>
      </c>
      <c r="K36" s="5">
        <f t="shared" si="11"/>
        <v>4.0000000000000036E-2</v>
      </c>
      <c r="L36" s="21">
        <f t="shared" si="8"/>
        <v>5.4054054054054177</v>
      </c>
      <c r="M36" s="15"/>
      <c r="N36" s="3"/>
      <c r="O36" s="101">
        <v>0.78</v>
      </c>
      <c r="P36" s="5">
        <f t="shared" si="9"/>
        <v>0</v>
      </c>
      <c r="Q36" s="21">
        <f t="shared" si="10"/>
        <v>0</v>
      </c>
    </row>
    <row r="37" spans="1:17" ht="28.5" customHeight="1" thickBot="1" x14ac:dyDescent="0.25">
      <c r="A37" s="23">
        <v>22</v>
      </c>
      <c r="B37" s="24" t="s">
        <v>8</v>
      </c>
      <c r="C37" s="24" t="s">
        <v>4</v>
      </c>
      <c r="D37" s="38">
        <v>0.12</v>
      </c>
      <c r="E37" s="108">
        <v>0.13</v>
      </c>
      <c r="F37" s="43">
        <f>E37/D37*100-100</f>
        <v>8.3333333333333428</v>
      </c>
      <c r="G37" s="108">
        <v>0.13</v>
      </c>
      <c r="H37" s="25">
        <f t="shared" si="2"/>
        <v>0</v>
      </c>
      <c r="I37" s="27">
        <f t="shared" si="3"/>
        <v>0</v>
      </c>
      <c r="J37" s="108">
        <v>0.14000000000000001</v>
      </c>
      <c r="K37" s="26">
        <f t="shared" si="11"/>
        <v>1.0000000000000009E-2</v>
      </c>
      <c r="L37" s="27">
        <f t="shared" si="8"/>
        <v>7.6923076923077076</v>
      </c>
      <c r="M37" s="15">
        <f>(J37*5%)+J37</f>
        <v>0.14700000000000002</v>
      </c>
      <c r="N37" s="3">
        <f>M37/J37*100-100</f>
        <v>5</v>
      </c>
      <c r="O37" s="108">
        <v>0.14000000000000001</v>
      </c>
      <c r="P37" s="26">
        <f t="shared" si="9"/>
        <v>0</v>
      </c>
      <c r="Q37" s="27">
        <f t="shared" si="10"/>
        <v>0</v>
      </c>
    </row>
    <row r="39" spans="1:17" x14ac:dyDescent="0.2">
      <c r="A39" t="s">
        <v>48</v>
      </c>
    </row>
  </sheetData>
  <mergeCells count="2">
    <mergeCell ref="B1:L1"/>
    <mergeCell ref="D3:N3"/>
  </mergeCells>
  <pageMargins left="0.59055118110236227" right="0.39370078740157483" top="0.59055118110236227" bottom="0.59055118110236227" header="0.51181102362204722" footer="0.51181102362204722"/>
  <pageSetup paperSize="9" scale="64" orientation="portrait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34"/>
  <sheetViews>
    <sheetView tabSelected="1" topLeftCell="B1" workbookViewId="0">
      <selection activeCell="B12" sqref="B12:S12"/>
    </sheetView>
  </sheetViews>
  <sheetFormatPr defaultRowHeight="12.75" x14ac:dyDescent="0.2"/>
  <cols>
    <col min="1" max="1" width="3.5703125" hidden="1" customWidth="1"/>
    <col min="2" max="2" width="32" customWidth="1"/>
    <col min="3" max="3" width="20.5703125" customWidth="1"/>
    <col min="4" max="4" width="10.28515625" hidden="1" customWidth="1"/>
    <col min="5" max="5" width="7.140625" hidden="1" customWidth="1"/>
    <col min="6" max="6" width="7.28515625" hidden="1" customWidth="1"/>
    <col min="7" max="7" width="10.140625" hidden="1" customWidth="1"/>
    <col min="8" max="8" width="10.28515625" hidden="1" customWidth="1"/>
    <col min="9" max="9" width="8" hidden="1" customWidth="1"/>
    <col min="10" max="10" width="8.5703125" hidden="1" customWidth="1"/>
    <col min="11" max="11" width="10.28515625" hidden="1" customWidth="1"/>
    <col min="12" max="12" width="9.140625" hidden="1" customWidth="1"/>
    <col min="13" max="13" width="0" hidden="1" customWidth="1"/>
    <col min="14" max="14" width="11.5703125" hidden="1" customWidth="1"/>
    <col min="15" max="15" width="9.140625" hidden="1" customWidth="1"/>
    <col min="16" max="16" width="11.28515625" customWidth="1"/>
    <col min="17" max="17" width="11.28515625" hidden="1" customWidth="1"/>
    <col min="18" max="18" width="0" hidden="1" customWidth="1"/>
    <col min="19" max="19" width="46.7109375" customWidth="1"/>
  </cols>
  <sheetData>
    <row r="1" spans="1:19" ht="15.75" customHeight="1" x14ac:dyDescent="0.25"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9" ht="15.75" customHeight="1" x14ac:dyDescent="0.25"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</row>
    <row r="3" spans="1:19" ht="42.75" customHeight="1" x14ac:dyDescent="0.25">
      <c r="B3" s="149" t="s">
        <v>76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</row>
    <row r="4" spans="1:19" ht="13.5" thickBot="1" x14ac:dyDescent="0.25"/>
    <row r="5" spans="1:19" ht="21" hidden="1" customHeight="1" x14ac:dyDescent="0.2">
      <c r="A5" s="16"/>
      <c r="B5" s="16"/>
      <c r="C5" s="16"/>
      <c r="D5" s="143" t="s">
        <v>18</v>
      </c>
      <c r="E5" s="143"/>
      <c r="F5" s="143"/>
      <c r="G5" s="143"/>
      <c r="H5" s="143"/>
      <c r="I5" s="143"/>
      <c r="J5" s="143"/>
      <c r="K5" s="143"/>
      <c r="L5" s="143"/>
    </row>
    <row r="6" spans="1:19" ht="72.75" customHeight="1" x14ac:dyDescent="0.2">
      <c r="A6" s="60" t="s">
        <v>0</v>
      </c>
      <c r="B6" s="61" t="s">
        <v>1</v>
      </c>
      <c r="C6" s="67" t="s">
        <v>2</v>
      </c>
      <c r="D6" s="65" t="s">
        <v>19</v>
      </c>
      <c r="E6" s="64" t="s">
        <v>20</v>
      </c>
      <c r="F6" s="65" t="s">
        <v>21</v>
      </c>
      <c r="G6" s="64" t="s">
        <v>34</v>
      </c>
      <c r="H6" s="68" t="s">
        <v>46</v>
      </c>
      <c r="I6" s="67" t="s">
        <v>22</v>
      </c>
      <c r="J6" s="64" t="s">
        <v>35</v>
      </c>
      <c r="K6" s="68" t="s">
        <v>47</v>
      </c>
      <c r="L6" s="67" t="s">
        <v>51</v>
      </c>
      <c r="M6" s="64" t="s">
        <v>49</v>
      </c>
      <c r="N6" s="68" t="s">
        <v>47</v>
      </c>
      <c r="O6" s="67" t="s">
        <v>50</v>
      </c>
      <c r="P6" s="64" t="s">
        <v>77</v>
      </c>
      <c r="Q6" s="68" t="s">
        <v>54</v>
      </c>
      <c r="R6" s="63" t="s">
        <v>55</v>
      </c>
      <c r="S6" s="121" t="s">
        <v>56</v>
      </c>
    </row>
    <row r="7" spans="1:19" ht="15" customHeight="1" thickBot="1" x14ac:dyDescent="0.25">
      <c r="A7" s="53">
        <v>1</v>
      </c>
      <c r="B7" s="54"/>
      <c r="C7" s="58"/>
      <c r="D7" s="57"/>
      <c r="E7" s="56"/>
      <c r="F7" s="57"/>
      <c r="G7" s="56"/>
      <c r="H7" s="59"/>
      <c r="I7" s="58"/>
      <c r="J7" s="56"/>
      <c r="K7" s="59"/>
      <c r="L7" s="58"/>
      <c r="M7" s="56"/>
      <c r="N7" s="59"/>
      <c r="O7" s="55">
        <v>10</v>
      </c>
      <c r="P7" s="112"/>
      <c r="Q7" s="112"/>
      <c r="R7" s="115"/>
      <c r="S7" s="112"/>
    </row>
    <row r="8" spans="1:19" ht="15.75" x14ac:dyDescent="0.2">
      <c r="A8" s="47"/>
      <c r="B8" s="48" t="s">
        <v>57</v>
      </c>
      <c r="C8" s="52"/>
      <c r="D8" s="51"/>
      <c r="E8" s="50"/>
      <c r="F8" s="51"/>
      <c r="G8" s="50"/>
      <c r="H8" s="109"/>
      <c r="I8" s="52"/>
      <c r="J8" s="50"/>
      <c r="K8" s="50"/>
      <c r="L8" s="50"/>
      <c r="M8" s="50"/>
      <c r="N8" s="50"/>
      <c r="O8" s="50"/>
      <c r="P8" s="50"/>
      <c r="Q8" s="50"/>
      <c r="R8" s="50"/>
      <c r="S8" s="50"/>
    </row>
    <row r="9" spans="1:19" ht="15" customHeight="1" x14ac:dyDescent="0.2">
      <c r="A9" s="17"/>
      <c r="B9" s="10"/>
      <c r="C9" s="18"/>
      <c r="D9" s="132"/>
      <c r="E9" s="44"/>
      <c r="F9" s="132"/>
      <c r="G9" s="44"/>
      <c r="H9" s="133"/>
      <c r="I9" s="18"/>
      <c r="J9" s="44"/>
      <c r="K9" s="133"/>
      <c r="L9" s="18"/>
      <c r="M9" s="44"/>
      <c r="N9" s="133"/>
      <c r="O9" s="131"/>
      <c r="P9" s="112"/>
      <c r="Q9" s="112"/>
      <c r="R9" s="115"/>
      <c r="S9" s="112"/>
    </row>
    <row r="10" spans="1:19" ht="29.25" customHeight="1" x14ac:dyDescent="0.2">
      <c r="A10" s="17">
        <v>1</v>
      </c>
      <c r="B10" s="117" t="s">
        <v>58</v>
      </c>
      <c r="C10" s="126" t="s">
        <v>83</v>
      </c>
      <c r="D10" s="134">
        <v>0.95</v>
      </c>
      <c r="E10" s="101">
        <v>0.99</v>
      </c>
      <c r="F10" s="41">
        <f>E10/D10*100-100</f>
        <v>4.2105263157894797</v>
      </c>
      <c r="G10" s="101">
        <v>0.99</v>
      </c>
      <c r="H10" s="110">
        <f>G10-E10</f>
        <v>0</v>
      </c>
      <c r="I10" s="21">
        <f>IF(E10=0,"-",G10/E10*100-100)</f>
        <v>0</v>
      </c>
      <c r="J10" s="101">
        <v>1.06</v>
      </c>
      <c r="K10" s="15">
        <f t="shared" ref="K10:K11" si="0">J10-G10</f>
        <v>7.0000000000000062E-2</v>
      </c>
      <c r="L10" s="21">
        <f t="shared" ref="L10:L11" si="1">IF(G10=0,"-",J10/G10*100-100)</f>
        <v>7.0707070707070727</v>
      </c>
      <c r="M10" s="101">
        <v>1.06</v>
      </c>
      <c r="N10" s="15">
        <f>M10-J10</f>
        <v>0</v>
      </c>
      <c r="O10" s="94">
        <f>IF(J10=0,"-",M10/J10*100-100)</f>
        <v>0</v>
      </c>
      <c r="P10" s="127">
        <v>18.43</v>
      </c>
      <c r="Q10" s="114" t="e">
        <f>P10-#REF!</f>
        <v>#REF!</v>
      </c>
      <c r="R10" s="94" t="e">
        <f>IF(P10=0,"-",#REF!/P10*100-100)</f>
        <v>#REF!</v>
      </c>
      <c r="S10" s="146" t="s">
        <v>78</v>
      </c>
    </row>
    <row r="11" spans="1:19" ht="33.75" customHeight="1" x14ac:dyDescent="0.2">
      <c r="A11" s="17">
        <v>2</v>
      </c>
      <c r="B11" s="117" t="s">
        <v>59</v>
      </c>
      <c r="C11" s="126" t="s">
        <v>83</v>
      </c>
      <c r="D11" s="134">
        <v>1.03</v>
      </c>
      <c r="E11" s="101">
        <v>1.1299999999999999</v>
      </c>
      <c r="F11" s="41">
        <f>E11/D11*100-100</f>
        <v>9.708737864077662</v>
      </c>
      <c r="G11" s="101">
        <v>1.1299999999999999</v>
      </c>
      <c r="H11" s="110">
        <f t="shared" ref="H11" si="2">G11-E11</f>
        <v>0</v>
      </c>
      <c r="I11" s="21">
        <f t="shared" ref="I11" si="3">IF(E11=0,"-",G11/E11*100-100)</f>
        <v>0</v>
      </c>
      <c r="J11" s="101">
        <v>1.26</v>
      </c>
      <c r="K11" s="15">
        <f t="shared" si="0"/>
        <v>0.13000000000000012</v>
      </c>
      <c r="L11" s="21">
        <f t="shared" si="1"/>
        <v>11.504424778761077</v>
      </c>
      <c r="M11" s="101">
        <v>1.26</v>
      </c>
      <c r="N11" s="15">
        <f>M11-J11</f>
        <v>0</v>
      </c>
      <c r="O11" s="94">
        <f>IF(J11=0,"-",M11/J11*100-100)</f>
        <v>0</v>
      </c>
      <c r="P11" s="128">
        <v>12.31</v>
      </c>
      <c r="Q11" s="114" t="e">
        <f>P11-#REF!</f>
        <v>#REF!</v>
      </c>
      <c r="R11" s="94" t="e">
        <f>IF(P11=0,"-",#REF!/P11*100-100)</f>
        <v>#REF!</v>
      </c>
      <c r="S11" s="147"/>
    </row>
    <row r="12" spans="1:19" ht="17.25" customHeight="1" x14ac:dyDescent="0.2">
      <c r="A12" s="17"/>
      <c r="B12" s="150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2"/>
    </row>
    <row r="13" spans="1:19" ht="33.75" customHeight="1" x14ac:dyDescent="0.2">
      <c r="A13" s="17">
        <v>3</v>
      </c>
      <c r="B13" s="153" t="s">
        <v>61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5"/>
      <c r="Q13" s="114" t="e">
        <f>P13-#REF!</f>
        <v>#REF!</v>
      </c>
      <c r="R13" s="94" t="str">
        <f>IF(P13=0,"-",#REF!/P13*100-100)</f>
        <v>-</v>
      </c>
      <c r="S13" s="156" t="s">
        <v>85</v>
      </c>
    </row>
    <row r="14" spans="1:19" ht="25.5" hidden="1" customHeight="1" x14ac:dyDescent="0.2">
      <c r="A14" s="17">
        <v>4</v>
      </c>
      <c r="B14" s="119"/>
      <c r="C14" s="126" t="s">
        <v>60</v>
      </c>
      <c r="D14" s="134"/>
      <c r="E14" s="102"/>
      <c r="F14" s="134"/>
      <c r="G14" s="102"/>
      <c r="H14" s="110"/>
      <c r="I14" s="21"/>
      <c r="J14" s="102"/>
      <c r="K14" s="15"/>
      <c r="L14" s="21"/>
      <c r="M14" s="102"/>
      <c r="N14" s="15"/>
      <c r="O14" s="94"/>
      <c r="P14" s="138"/>
      <c r="Q14" s="114" t="e">
        <f>P14-#REF!</f>
        <v>#REF!</v>
      </c>
      <c r="R14" s="94" t="str">
        <f>IF(P14=0,"-",#REF!/P14*100-100)</f>
        <v>-</v>
      </c>
      <c r="S14" s="157"/>
    </row>
    <row r="15" spans="1:19" ht="25.5" customHeight="1" x14ac:dyDescent="0.2">
      <c r="A15" s="17"/>
      <c r="B15" s="119" t="s">
        <v>80</v>
      </c>
      <c r="C15" s="126" t="s">
        <v>81</v>
      </c>
      <c r="D15" s="136"/>
      <c r="E15" s="102"/>
      <c r="F15" s="136"/>
      <c r="G15" s="102"/>
      <c r="H15" s="110"/>
      <c r="I15" s="21"/>
      <c r="J15" s="102"/>
      <c r="K15" s="15"/>
      <c r="L15" s="21"/>
      <c r="M15" s="102"/>
      <c r="N15" s="15"/>
      <c r="O15" s="94"/>
      <c r="P15" s="138">
        <v>1400.08</v>
      </c>
      <c r="Q15" s="114"/>
      <c r="R15" s="94"/>
      <c r="S15" s="157"/>
    </row>
    <row r="16" spans="1:19" ht="25.5" customHeight="1" x14ac:dyDescent="0.2">
      <c r="A16" s="17"/>
      <c r="B16" s="119" t="s">
        <v>82</v>
      </c>
      <c r="C16" s="126" t="s">
        <v>83</v>
      </c>
      <c r="D16" s="136"/>
      <c r="E16" s="102"/>
      <c r="F16" s="136"/>
      <c r="G16" s="102"/>
      <c r="H16" s="110"/>
      <c r="I16" s="21"/>
      <c r="J16" s="102"/>
      <c r="K16" s="15"/>
      <c r="L16" s="21"/>
      <c r="M16" s="102"/>
      <c r="N16" s="15"/>
      <c r="O16" s="94"/>
      <c r="P16" s="138">
        <v>22.15</v>
      </c>
      <c r="Q16" s="114"/>
      <c r="R16" s="94"/>
      <c r="S16" s="157"/>
    </row>
    <row r="17" spans="1:19" ht="36.75" customHeight="1" x14ac:dyDescent="0.2">
      <c r="A17" s="17">
        <v>4</v>
      </c>
      <c r="B17" s="153" t="s">
        <v>62</v>
      </c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5"/>
      <c r="Q17" s="114" t="e">
        <f>P17-#REF!</f>
        <v>#REF!</v>
      </c>
      <c r="R17" s="94" t="str">
        <f>IF(P17=0,"-",#REF!/P17*100-100)</f>
        <v>-</v>
      </c>
      <c r="S17" s="157"/>
    </row>
    <row r="18" spans="1:19" ht="36.75" customHeight="1" x14ac:dyDescent="0.2">
      <c r="A18" s="17"/>
      <c r="B18" s="119" t="s">
        <v>80</v>
      </c>
      <c r="C18" s="126" t="s">
        <v>81</v>
      </c>
      <c r="D18" s="136"/>
      <c r="E18" s="102"/>
      <c r="F18" s="136"/>
      <c r="G18" s="102"/>
      <c r="H18" s="110"/>
      <c r="I18" s="21"/>
      <c r="J18" s="102"/>
      <c r="K18" s="15"/>
      <c r="L18" s="21"/>
      <c r="M18" s="102"/>
      <c r="N18" s="15"/>
      <c r="O18" s="94"/>
      <c r="P18" s="138">
        <v>1400.08</v>
      </c>
      <c r="Q18" s="139"/>
      <c r="R18" s="41"/>
      <c r="S18" s="157"/>
    </row>
    <row r="19" spans="1:19" ht="39" customHeight="1" x14ac:dyDescent="0.2">
      <c r="A19" s="17"/>
      <c r="B19" s="119" t="s">
        <v>84</v>
      </c>
      <c r="C19" s="126" t="s">
        <v>83</v>
      </c>
      <c r="D19" s="136"/>
      <c r="E19" s="102"/>
      <c r="F19" s="136"/>
      <c r="G19" s="102"/>
      <c r="H19" s="110"/>
      <c r="I19" s="21"/>
      <c r="J19" s="102"/>
      <c r="K19" s="15"/>
      <c r="L19" s="21"/>
      <c r="M19" s="102"/>
      <c r="N19" s="15"/>
      <c r="O19" s="94"/>
      <c r="P19" s="138">
        <v>18.43</v>
      </c>
      <c r="Q19" s="140"/>
      <c r="R19" s="140"/>
      <c r="S19" s="158"/>
    </row>
    <row r="20" spans="1:19" ht="69.75" hidden="1" customHeight="1" x14ac:dyDescent="0.2">
      <c r="A20" s="17"/>
      <c r="B20" s="119" t="s">
        <v>63</v>
      </c>
      <c r="C20" s="126" t="s">
        <v>66</v>
      </c>
      <c r="D20" s="134"/>
      <c r="E20" s="101"/>
      <c r="F20" s="41"/>
      <c r="G20" s="101"/>
      <c r="H20" s="110"/>
      <c r="I20" s="21"/>
      <c r="J20" s="101"/>
      <c r="K20" s="15"/>
      <c r="L20" s="21"/>
      <c r="M20" s="101"/>
      <c r="N20" s="15"/>
      <c r="O20" s="94"/>
      <c r="P20" s="137">
        <v>1271</v>
      </c>
      <c r="Q20" s="114" t="e">
        <f>P20-#REF!</f>
        <v>#REF!</v>
      </c>
      <c r="R20" s="94" t="e">
        <f>IF(P20=0,"-",#REF!/P20*100-100)</f>
        <v>#REF!</v>
      </c>
      <c r="S20" s="122" t="s">
        <v>64</v>
      </c>
    </row>
    <row r="21" spans="1:19" ht="68.25" customHeight="1" x14ac:dyDescent="0.2">
      <c r="A21" s="17"/>
      <c r="B21" s="119" t="s">
        <v>63</v>
      </c>
      <c r="C21" s="126" t="s">
        <v>81</v>
      </c>
      <c r="D21" s="134"/>
      <c r="E21" s="101"/>
      <c r="F21" s="134"/>
      <c r="G21" s="101"/>
      <c r="H21" s="110"/>
      <c r="I21" s="21"/>
      <c r="J21" s="101"/>
      <c r="K21" s="135"/>
      <c r="L21" s="126"/>
      <c r="M21" s="114"/>
      <c r="N21" s="114"/>
      <c r="O21" s="114"/>
      <c r="P21" s="138">
        <v>1400.08</v>
      </c>
      <c r="Q21" s="116"/>
      <c r="R21" s="116"/>
      <c r="S21" s="122" t="s">
        <v>65</v>
      </c>
    </row>
    <row r="22" spans="1:19" ht="18.75" customHeight="1" x14ac:dyDescent="0.2">
      <c r="A22" s="17"/>
      <c r="B22" s="153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5"/>
    </row>
    <row r="23" spans="1:19" ht="23.25" customHeight="1" x14ac:dyDescent="0.2">
      <c r="A23" s="17">
        <v>5</v>
      </c>
      <c r="B23" s="153" t="s">
        <v>67</v>
      </c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5"/>
      <c r="Q23" s="114" t="e">
        <f>P23-#REF!</f>
        <v>#REF!</v>
      </c>
      <c r="R23" s="94" t="str">
        <f>IF(P23=0,"-",#REF!/P23*100-100)</f>
        <v>-</v>
      </c>
      <c r="S23" s="146" t="s">
        <v>79</v>
      </c>
    </row>
    <row r="24" spans="1:19" ht="25.5" x14ac:dyDescent="0.2">
      <c r="A24" s="17">
        <v>6</v>
      </c>
      <c r="B24" s="117" t="s">
        <v>70</v>
      </c>
      <c r="C24" s="153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5"/>
      <c r="Q24" s="114" t="e">
        <f>P24-#REF!</f>
        <v>#REF!</v>
      </c>
      <c r="R24" s="94" t="str">
        <f>IF(P24=0,"-",#REF!/P24*100-100)</f>
        <v>-</v>
      </c>
      <c r="S24" s="148"/>
    </row>
    <row r="25" spans="1:19" ht="57" customHeight="1" x14ac:dyDescent="0.2">
      <c r="A25" s="17">
        <v>7</v>
      </c>
      <c r="B25" s="119" t="s">
        <v>71</v>
      </c>
      <c r="C25" s="126" t="s">
        <v>86</v>
      </c>
      <c r="D25" s="134"/>
      <c r="E25" s="101"/>
      <c r="F25" s="41"/>
      <c r="G25" s="101"/>
      <c r="H25" s="110"/>
      <c r="I25" s="21"/>
      <c r="J25" s="101"/>
      <c r="K25" s="15"/>
      <c r="L25" s="21"/>
      <c r="M25" s="101"/>
      <c r="N25" s="15"/>
      <c r="O25" s="94"/>
      <c r="P25" s="127">
        <v>2.88</v>
      </c>
      <c r="Q25" s="114" t="e">
        <f>P25-#REF!</f>
        <v>#REF!</v>
      </c>
      <c r="R25" s="94" t="e">
        <f>IF(P25=0,"-",#REF!/P25*100-100)</f>
        <v>#REF!</v>
      </c>
      <c r="S25" s="148"/>
    </row>
    <row r="26" spans="1:19" ht="21.75" customHeight="1" x14ac:dyDescent="0.2">
      <c r="A26" s="17"/>
      <c r="B26" s="119" t="s">
        <v>72</v>
      </c>
      <c r="C26" s="126" t="s">
        <v>86</v>
      </c>
      <c r="D26" s="134"/>
      <c r="E26" s="101"/>
      <c r="F26" s="41"/>
      <c r="G26" s="101"/>
      <c r="H26" s="110"/>
      <c r="I26" s="21"/>
      <c r="J26" s="101"/>
      <c r="K26" s="15"/>
      <c r="L26" s="21"/>
      <c r="M26" s="101"/>
      <c r="N26" s="15"/>
      <c r="O26" s="94"/>
      <c r="P26" s="127">
        <v>3.13</v>
      </c>
      <c r="Q26" s="114" t="e">
        <f>P26-#REF!</f>
        <v>#REF!</v>
      </c>
      <c r="R26" s="94" t="e">
        <f>IF(P26=0,"-",#REF!/P26*100-100)</f>
        <v>#REF!</v>
      </c>
      <c r="S26" s="148"/>
    </row>
    <row r="27" spans="1:19" x14ac:dyDescent="0.2">
      <c r="A27" s="17">
        <v>8</v>
      </c>
      <c r="B27" s="117" t="s">
        <v>73</v>
      </c>
      <c r="C27" s="126" t="s">
        <v>86</v>
      </c>
      <c r="D27" s="134"/>
      <c r="E27" s="101"/>
      <c r="F27" s="41"/>
      <c r="G27" s="101"/>
      <c r="H27" s="110"/>
      <c r="I27" s="21"/>
      <c r="J27" s="101"/>
      <c r="K27" s="15"/>
      <c r="L27" s="21"/>
      <c r="M27" s="101"/>
      <c r="N27" s="15"/>
      <c r="O27" s="94"/>
      <c r="P27" s="127">
        <v>2.2999999999999998</v>
      </c>
      <c r="Q27" s="114" t="e">
        <f>P27-#REF!</f>
        <v>#REF!</v>
      </c>
      <c r="R27" s="94" t="e">
        <f>IF(P27=0,"-",#REF!/P27*100-100)</f>
        <v>#REF!</v>
      </c>
      <c r="S27" s="148"/>
    </row>
    <row r="28" spans="1:19" ht="25.5" x14ac:dyDescent="0.2">
      <c r="A28" s="17">
        <v>9</v>
      </c>
      <c r="B28" s="119" t="s">
        <v>69</v>
      </c>
      <c r="C28" s="153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5"/>
      <c r="Q28" s="114" t="e">
        <f>P28-#REF!</f>
        <v>#REF!</v>
      </c>
      <c r="R28" s="94" t="str">
        <f>IF(P28=0,"-",#REF!/P28*100-100)</f>
        <v>-</v>
      </c>
      <c r="S28" s="148"/>
    </row>
    <row r="29" spans="1:19" ht="43.5" hidden="1" customHeight="1" x14ac:dyDescent="0.2">
      <c r="A29" s="84"/>
      <c r="B29" s="119"/>
      <c r="C29" s="126" t="s">
        <v>75</v>
      </c>
      <c r="D29" s="95"/>
      <c r="E29" s="113"/>
      <c r="F29" s="80"/>
      <c r="G29" s="113"/>
      <c r="H29" s="111"/>
      <c r="I29" s="120"/>
      <c r="J29" s="113"/>
      <c r="K29" s="82"/>
      <c r="L29" s="120"/>
      <c r="M29" s="113"/>
      <c r="N29" s="15"/>
      <c r="O29" s="94"/>
      <c r="P29" s="125"/>
      <c r="Q29" s="114" t="e">
        <f>P29-#REF!</f>
        <v>#REF!</v>
      </c>
      <c r="R29" s="94" t="str">
        <f>IF(P29=0,"-",#REF!/P29*100-100)</f>
        <v>-</v>
      </c>
      <c r="S29" s="148"/>
    </row>
    <row r="30" spans="1:19" x14ac:dyDescent="0.2">
      <c r="A30" s="84">
        <v>10</v>
      </c>
      <c r="B30" s="117" t="s">
        <v>74</v>
      </c>
      <c r="C30" s="126" t="s">
        <v>86</v>
      </c>
      <c r="D30" s="117"/>
      <c r="E30" s="9"/>
      <c r="F30" s="3"/>
      <c r="G30" s="9"/>
      <c r="H30" s="4"/>
      <c r="I30" s="3"/>
      <c r="J30" s="9"/>
      <c r="K30" s="118"/>
      <c r="L30" s="3"/>
      <c r="M30" s="9"/>
      <c r="N30" s="118"/>
      <c r="O30" s="3"/>
      <c r="P30" s="127">
        <v>2.02</v>
      </c>
      <c r="Q30" s="114" t="e">
        <f>P30-#REF!</f>
        <v>#REF!</v>
      </c>
      <c r="R30" s="94" t="e">
        <f>IF(P30=0,"-",#REF!/P30*100-100)</f>
        <v>#REF!</v>
      </c>
      <c r="S30" s="148"/>
    </row>
    <row r="31" spans="1:19" ht="27" customHeight="1" x14ac:dyDescent="0.2">
      <c r="A31" s="85"/>
      <c r="B31" s="117" t="s">
        <v>68</v>
      </c>
      <c r="C31" s="153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5"/>
      <c r="Q31" s="114" t="e">
        <f>P31-#REF!</f>
        <v>#REF!</v>
      </c>
      <c r="R31" s="94" t="str">
        <f>IF(P31=0,"-",#REF!/P31*100-100)</f>
        <v>-</v>
      </c>
      <c r="S31" s="148"/>
    </row>
    <row r="32" spans="1:19" x14ac:dyDescent="0.2">
      <c r="A32" s="85"/>
      <c r="B32" s="117" t="s">
        <v>72</v>
      </c>
      <c r="C32" s="126" t="s">
        <v>86</v>
      </c>
      <c r="D32" s="134"/>
      <c r="E32" s="123"/>
      <c r="F32" s="41"/>
      <c r="G32" s="123"/>
      <c r="H32" s="110"/>
      <c r="I32" s="94"/>
      <c r="J32" s="124"/>
      <c r="K32" s="15"/>
      <c r="L32" s="94"/>
      <c r="M32" s="123"/>
      <c r="N32" s="15"/>
      <c r="O32" s="94"/>
      <c r="P32" s="129">
        <v>2.19</v>
      </c>
      <c r="Q32" s="114"/>
      <c r="R32" s="94"/>
      <c r="S32" s="148"/>
    </row>
    <row r="33" spans="1:19" x14ac:dyDescent="0.2">
      <c r="A33" s="85"/>
      <c r="B33" s="117" t="s">
        <v>73</v>
      </c>
      <c r="C33" s="126" t="s">
        <v>86</v>
      </c>
      <c r="D33" s="134"/>
      <c r="E33" s="123"/>
      <c r="F33" s="41"/>
      <c r="G33" s="123"/>
      <c r="H33" s="110"/>
      <c r="I33" s="94"/>
      <c r="J33" s="124"/>
      <c r="K33" s="15"/>
      <c r="L33" s="94"/>
      <c r="M33" s="123"/>
      <c r="N33" s="15"/>
      <c r="O33" s="94"/>
      <c r="P33" s="129">
        <v>1.61</v>
      </c>
      <c r="Q33" s="114"/>
      <c r="R33" s="94"/>
      <c r="S33" s="147"/>
    </row>
    <row r="34" spans="1:19" x14ac:dyDescent="0.2">
      <c r="A34" t="s">
        <v>53</v>
      </c>
    </row>
  </sheetData>
  <mergeCells count="14">
    <mergeCell ref="B13:P13"/>
    <mergeCell ref="B17:P17"/>
    <mergeCell ref="S13:S19"/>
    <mergeCell ref="B23:P23"/>
    <mergeCell ref="B1:Q1"/>
    <mergeCell ref="B3:S3"/>
    <mergeCell ref="D5:L5"/>
    <mergeCell ref="S10:S11"/>
    <mergeCell ref="B12:S12"/>
    <mergeCell ref="B22:S22"/>
    <mergeCell ref="S23:S33"/>
    <mergeCell ref="C24:P24"/>
    <mergeCell ref="C28:P28"/>
    <mergeCell ref="C31:P31"/>
  </mergeCells>
  <pageMargins left="0.59055118110236227" right="0.39370078740157483" top="0.59055118110236227" bottom="0.59055118110236227" header="0.51181102362204722" footer="0.51181102362204722"/>
  <pageSetup paperSize="9" scale="85" orientation="portrait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2012 (верный)</vt:lpstr>
      <vt:lpstr>коммун.услуги (2)</vt:lpstr>
      <vt:lpstr>'коммун.услуги (2)'!Область_печати</vt:lpstr>
    </vt:vector>
  </TitlesOfParts>
  <Company>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Борисова, Галина</cp:lastModifiedBy>
  <cp:lastPrinted>2013-06-04T05:26:50Z</cp:lastPrinted>
  <dcterms:created xsi:type="dcterms:W3CDTF">2010-12-14T06:27:24Z</dcterms:created>
  <dcterms:modified xsi:type="dcterms:W3CDTF">2013-06-06T09:36:29Z</dcterms:modified>
</cp:coreProperties>
</file>